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<sst xmlns="http://schemas.openxmlformats.org/spreadsheetml/2006/main" count="938" uniqueCount="664">
  <si>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</si>
  <si>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</si>
  <si>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</si>
  <si>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</si>
  <si>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</si>
  <si>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</si>
  <si>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</si>
  <si>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</si>
  <si>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</si>
  <si>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</si>
  <si>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</si>
  <si>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</si>
  <si>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</si>
  <si>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</si>
  <si>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</si>
  <si>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</si>
  <si>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</si>
  <si>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</si>
  <si>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</si>
  <si>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</si>
  <si>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</si>
  <si>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</si>
  <si>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</si>
  <si>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</si>
  <si>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</si>
  <si>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</si>
  <si>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</si>
  <si>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</si>
  <si>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</si>
  <si>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</si>
  <si>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</si>
  <si>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</si>
  <si>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</si>
  <si>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</si>
  <si>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</si>
  <si>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</si>
  <si>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</si>
  <si>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</si>
  <si>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</si>
  <si>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</si>
  <si>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</si>
  <si>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</si>
  <si>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</si>
  <si>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</si>
  <si>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</si>
  <si>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</si>
  <si>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</si>
  <si>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</si>
  <si>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</si>
  <si>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</si>
  <si>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</si>
  <si>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</si>
  <si>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</si>
  <si>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</si>
  <si>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</si>
  <si>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</si>
  <si>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</si>
  <si>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</si>
  <si>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</si>
  <si>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</si>
  <si>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</si>
  <si>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</si>
  <si>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</si>
  <si>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</si>
  <si>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</si>
  <si>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</si>
  <si>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</si>
  <si>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</si>
  <si>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</si>
  <si>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</si>
  <si>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</si>
  <si>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</si>
  <si>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</si>
  <si>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</si>
  <si>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</si>
  <si>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</si>
  <si>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</si>
  <si>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</si>
  <si>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</si>
  <si>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</si>
  <si>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</si>
  <si>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</si>
  <si>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</si>
  <si>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</si>
  <si>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</si>
  <si>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</si>
  <si>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</si>
  <si>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</si>
  <si>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</si>
  <si>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</si>
  <si>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</si>
  <si>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</si>
  <si>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</si>
  <si>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</si>
  <si>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</si>
  <si>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</si>
  <si>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</si>
  <si>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</si>
  <si>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</si>
  <si>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</si>
  <si>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</si>
  <si>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</si>
  <si>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</si>
  <si>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</si>
  <si>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</si>
  <si>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</si>
  <si>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</si>
  <si>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</si>
  <si>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</si>
  <si>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</si>
  <si>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</si>
  <si>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</si>
  <si>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</si>
  <si>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</si>
  <si>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</si>
  <si>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</si>
  <si>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</si>
  <si>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</si>
  <si>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</si>
  <si>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</si>
  <si>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</si>
  <si>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</si>
  <si>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</si>
  <si>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</si>
  <si>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</si>
  <si>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</si>
  <si>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</si>
  <si>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</si>
  <si>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</si>
  <si>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</si>
  <si>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</si>
  <si>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</si>
  <si>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</si>
  <si>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</si>
  <si>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</si>
  <si>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</si>
  <si>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</si>
  <si>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</si>
  <si>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</si>
  <si>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</si>
  <si>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</si>
  <si>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</si>
  <si>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</si>
  <si>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</si>
  <si>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</si>
  <si>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</si>
  <si>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</si>
  <si>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</si>
  <si>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</si>
  <si>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</si>
  <si>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</si>
  <si>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</si>
  <si>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</si>
  <si>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</si>
  <si>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</si>
  <si>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</si>
  <si>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</si>
  <si>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</si>
  <si>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</si>
  <si>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</si>
  <si>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</si>
  <si>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</si>
  <si>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</si>
  <si>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</si>
  <si>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</si>
  <si>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</si>
  <si>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</si>
  <si>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</si>
  <si>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</si>
  <si>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</si>
  <si>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</si>
  <si>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</si>
  <si>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</si>
  <si>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</si>
  <si>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</si>
  <si>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</si>
  <si>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</si>
  <si>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</si>
  <si>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</si>
  <si>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</si>
  <si>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</si>
  <si>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</si>
  <si>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</si>
  <si>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</si>
  <si>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</si>
  <si>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</si>
  <si>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</si>
  <si>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</si>
  <si>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</si>
  <si>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</si>
  <si>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</si>
  <si>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</si>
  <si>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</si>
  <si>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</si>
  <si>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</si>
  <si>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</si>
  <si>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</si>
  <si>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</si>
  <si>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</si>
  <si>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</si>
  <si>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</si>
  <si>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</si>
  <si>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</si>
  <si>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</si>
  <si>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</si>
  <si>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</si>
  <si>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</si>
  <si>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</si>
  <si>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</si>
  <si>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</si>
  <si>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</si>
  <si>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</si>
  <si>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</si>
  <si>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</si>
  <si>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</si>
  <si>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</si>
  <si>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</si>
  <si>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</si>
  <si>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</si>
  <si>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</si>
  <si>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</si>
  <si>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</si>
  <si>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</si>
  <si>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</si>
  <si>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</si>
  <si>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</si>
  <si>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</si>
  <si>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</si>
  <si>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</si>
  <si>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</si>
  <si>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</si>
  <si>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</si>
  <si>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</si>
  <si>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</si>
  <si>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</si>
  <si>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</si>
  <si>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</si>
  <si>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</si>
  <si>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</si>
  <si>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</si>
  <si>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</si>
  <si>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</si>
  <si>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</si>
  <si>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</si>
  <si>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</si>
  <si>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</si>
  <si>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</si>
  <si>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</si>
  <si>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</si>
  <si>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</si>
  <si>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</si>
  <si>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</si>
  <si>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</si>
  <si>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</si>
  <si>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</si>
  <si>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</si>
  <si>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</si>
  <si>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</si>
  <si>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</si>
  <si>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</si>
  <si>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</si>
  <si>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</si>
  <si>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</si>
  <si>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</si>
  <si>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</si>
  <si>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</si>
  <si>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</si>
  <si>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</si>
  <si>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</si>
  <si>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</si>
  <si>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</si>
  <si>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</si>
  <si>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</si>
  <si>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</si>
  <si>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</si>
  <si>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</si>
  <si>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</si>
  <si>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</si>
  <si>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</si>
  <si>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</si>
  <si>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</si>
  <si>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</si>
  <si>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</si>
  <si>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</si>
  <si>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</si>
  <si>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</si>
  <si>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</si>
  <si>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</si>
  <si>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</si>
  <si>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</si>
  <si>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</si>
  <si>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</si>
  <si>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</si>
  <si>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</si>
  <si>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</si>
  <si>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</si>
  <si>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</si>
  <si>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</si>
  <si>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</si>
  <si>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</si>
  <si>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</si>
  <si>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</si>
  <si>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</si>
  <si>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</si>
  <si>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</si>
  <si>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</si>
  <si>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</si>
  <si>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</si>
  <si>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</si>
  <si>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</si>
  <si>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</si>
  <si>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</si>
  <si>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</si>
  <si>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</si>
  <si>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</si>
  <si>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</si>
  <si>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</si>
  <si>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</si>
  <si>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</si>
  <si>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</si>
  <si>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</si>
  <si>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</si>
  <si>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</si>
  <si>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</si>
  <si>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</si>
  <si>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</si>
  <si>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</si>
  <si>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</si>
  <si>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</si>
  <si>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</si>
  <si>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</si>
  <si>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</si>
  <si>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</si>
  <si>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</si>
  <si>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</si>
  <si>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</si>
  <si>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</si>
  <si>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</si>
  <si>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</si>
  <si>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</si>
  <si>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</si>
  <si>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</si>
  <si>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</si>
  <si>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</si>
  <si>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</si>
  <si>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</si>
  <si>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</si>
  <si>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</si>
  <si>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</si>
  <si>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</si>
  <si>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</si>
  <si>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</si>
  <si>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</si>
  <si>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</si>
  <si>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</si>
  <si>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</si>
  <si>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</si>
  <si>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</si>
  <si>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</si>
  <si>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</si>
  <si>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</si>
  <si>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</si>
  <si>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</si>
  <si>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</si>
  <si>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</si>
  <si>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</si>
  <si>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</si>
  <si>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</si>
  <si>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</si>
  <si>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</si>
  <si>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</si>
  <si>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</si>
  <si>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</si>
  <si>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</si>
  <si>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</si>
  <si>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</si>
  <si>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</si>
  <si>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</si>
  <si>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</si>
  <si>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</si>
  <si>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</si>
  <si>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</si>
  <si>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</si>
  <si>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</si>
  <si>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</si>
  <si>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</si>
  <si>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</si>
  <si>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</si>
  <si>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</si>
  <si>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</si>
  <si>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</si>
  <si>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</si>
  <si>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</si>
  <si>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</si>
  <si>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</si>
  <si>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</si>
  <si>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</si>
  <si>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</si>
  <si>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</si>
  <si>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</si>
  <si>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</si>
  <si>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</si>
  <si>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</si>
  <si>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</si>
  <si>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</si>
  <si>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</si>
  <si>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</si>
  <si>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</si>
  <si>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</si>
  <si>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</si>
  <si>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</si>
  <si>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</si>
  <si>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</si>
  <si>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</si>
  <si>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</si>
  <si>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</si>
  <si>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</si>
  <si>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</si>
  <si>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</si>
  <si>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</si>
  <si>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</si>
  <si>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</si>
  <si>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</si>
  <si>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</si>
  <si>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</si>
  <si>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</si>
  <si>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</si>
  <si>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</si>
  <si>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</si>
  <si>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</si>
  <si>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</si>
  <si>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</si>
  <si>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</si>
  <si>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</si>
  <si>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</si>
  <si>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</si>
  <si>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</si>
  <si>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</si>
  <si>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</si>
  <si>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</si>
  <si>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</si>
  <si>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</si>
  <si>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</si>
  <si>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</si>
  <si>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</si>
  <si>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</si>
  <si>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</si>
  <si>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</si>
  <si>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</si>
  <si>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</si>
  <si>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</si>
  <si>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</si>
  <si>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</si>
  <si>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</si>
  <si>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</si>
  <si>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</si>
  <si>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</si>
  <si>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</si>
  <si>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</si>
  <si>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</si>
  <si>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</si>
  <si>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</si>
  <si>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</si>
  <si>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</si>
  <si>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</si>
  <si>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</si>
  <si>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</si>
  <si>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</si>
  <si>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</si>
  <si>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</si>
  <si>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</si>
  <si>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</si>
  <si>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</si>
  <si>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</si>
  <si>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</si>
  <si>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</si>
  <si>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</si>
  <si>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</si>
  <si>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</si>
  <si>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</si>
  <si>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</si>
  <si>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</si>
  <si>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</si>
  <si>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</si>
  <si>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</si>
  <si>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</si>
  <si>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</si>
  <si>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</si>
  <si>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</si>
  <si>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</si>
  <si>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</si>
  <si>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</si>
  <si>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</si>
  <si>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</si>
  <si>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</si>
  <si>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</si>
  <si>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</si>
  <si>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</si>
  <si>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</si>
  <si>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</si>
  <si>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</si>
  <si>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</si>
  <si>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</si>
  <si>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</si>
  <si>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</si>
  <si>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</si>
  <si>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</si>
  <si>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</si>
  <si>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</si>
  <si>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</si>
  <si>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</si>
  <si>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</si>
  <si>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</si>
  <si>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</si>
  <si>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</si>
  <si>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</si>
  <si>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</si>
  <si>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</si>
  <si>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</si>
  <si>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</si>
  <si>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</si>
  <si>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</si>
  <si>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</si>
  <si>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</si>
  <si>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</si>
  <si>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</si>
  <si>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</si>
  <si>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</si>
  <si>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</si>
  <si>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</si>
  <si>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</si>
  <si>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</si>
  <si>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</si>
  <si>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</si>
  <si>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</si>
  <si>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</si>
  <si>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</si>
  <si>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</si>
  <si>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</si>
  <si>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</si>
  <si>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</si>
  <si>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</si>
  <si>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</si>
  <si>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</si>
  <si>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</si>
  <si>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</si>
  <si>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</si>
  <si>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</si>
  <si>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</si>
  <si>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</si>
  <si>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</si>
  <si>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</si>
  <si>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</si>
  <si>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</si>
  <si>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</si>
  <si>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</si>
  <si>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</si>
  <si>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</si>
  <si>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</si>
  <si>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</si>
  <si>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</si>
  <si>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</si>
  <si>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</si>
  <si>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</si>
  <si>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</si>
  <si>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</si>
  <si>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</si>
  <si>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</si>
  <si>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</si>
  <si>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</si>
  <si>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</si>
  <si>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</si>
  <si>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</si>
  <si>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</si>
  <si>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</si>
  <si>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</si>
  <si>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</si>
  <si>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</si>
  <si>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</si>
  <si>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</si>
  <si>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</si>
  <si>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</si>
  <si>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</si>
  <si>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</si>
  <si>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</si>
  <si>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</si>
  <si>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</si>
  <si>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</si>
  <si>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</si>
  <si>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</si>
  <si>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</si>
  <si>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</si>
  <si>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</si>
  <si>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</si>
  <si>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</si>
  <si>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</si>
  <si>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</si>
  <si>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</si>
  <si>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</si>
  <si>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</si>
  <si>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</si>
  <si>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</si>
  <si>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</si>
  <si>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</si>
  <si>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</si>
  <si>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</si>
  <si>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</si>
  <si>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</si>
  <si>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</si>
  <si>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</si>
  <si>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</si>
  <si>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</si>
  <si>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</si>
  <si>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</si>
  <si>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</si>
  <si>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</si>
  <si>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</si>
  <si>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</si>
  <si>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</si>
  <si>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</si>
  <si>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</si>
  <si>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</si>
  <si>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</si>
  <si>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</si>
  <si>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</si>
  <si>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</si>
  <si>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</si>
  <si>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</si>
  <si>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</si>
  <si>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</si>
  <si>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</si>
  <si>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</si>
  <si>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</si>
  <si>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</si>
  <si>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</si>
  <si>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</si>
  <si>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</si>
  <si>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</si>
  <si>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</si>
  <si>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</si>
  <si>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</si>
  <si>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</si>
  <si>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</si>
  <si>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</si>
  <si>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</si>
  <si>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</si>
  <si>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</si>
  <si>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</si>
  <si>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</si>
  <si>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</si>
  <si>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</si>
  <si>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</si>
  <si>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</si>
  <si>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</si>
  <si>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</si>
  <si>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</si>
  <si>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</si>
  <si>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</si>
  <si>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</si>
  <si>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</si>
  <si>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</si>
  <si>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</si>
  <si>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Junta Municipal de Agua Potable y Alcantarillado de Cortázar, Gto.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</si>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</sst>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ht="10.15" x14ac:dyDescent="0.2">
      <c r="A26" s="102" t="s">
        <v>580</v>
      </c>
      <c r="B26" s="103" t="s">
        <v>343</v>
      </c>
    </row>
    <row r="27" spans="1:2" ht="10.15" x14ac:dyDescent="0.2">
      <c r="A27" s="102" t="s">
        <v>581</v>
      </c>
      <c r="B27" s="103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3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21186539.210000001</v>
      </c>
    </row>
    <row r="6" spans="1:3" ht="10.15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ht="10.15" x14ac:dyDescent="0.2">
      <c r="A14" s="78"/>
      <c r="B14" s="69"/>
      <c r="C14" s="70"/>
    </row>
    <row r="15" spans="1:3" ht="10.15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ht="10.15" x14ac:dyDescent="0.2">
      <c r="A18" s="73">
        <v>3.3</v>
      </c>
      <c r="B18" s="68" t="s">
        <v>535</v>
      </c>
      <c r="C18" s="74">
        <v>0</v>
      </c>
    </row>
    <row r="19" spans="1:3" ht="10.15" x14ac:dyDescent="0.2">
      <c r="A19" s="60"/>
      <c r="B19" s="75"/>
      <c r="C19" s="76"/>
    </row>
    <row r="20" spans="1:3" ht="10.15" x14ac:dyDescent="0.2">
      <c r="A20" s="77" t="s">
        <v>82</v>
      </c>
      <c r="B20" s="77"/>
      <c r="C20" s="59">
        <f>C5+C7-C15</f>
        <v>21186539.210000001</v>
      </c>
    </row>
    <row r="22" spans="1:3" ht="10.1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ht="10.15" x14ac:dyDescent="0.2">
      <c r="A4" s="166" t="s">
        <v>626</v>
      </c>
      <c r="B4" s="167"/>
      <c r="C4" s="168"/>
    </row>
    <row r="5" spans="1:3" ht="10.15" x14ac:dyDescent="0.2">
      <c r="A5" s="89" t="s">
        <v>538</v>
      </c>
      <c r="B5" s="58"/>
      <c r="C5" s="82">
        <v>13192511.75</v>
      </c>
    </row>
    <row r="6" spans="1:3" ht="10.15" x14ac:dyDescent="0.2">
      <c r="A6" s="83"/>
      <c r="B6" s="61"/>
      <c r="C6" s="84"/>
    </row>
    <row r="7" spans="1:3" ht="10.15" x14ac:dyDescent="0.2">
      <c r="A7" s="71" t="s">
        <v>539</v>
      </c>
      <c r="B7" s="85"/>
      <c r="C7" s="63">
        <f>SUM(C8:C28)</f>
        <v>95310.75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44586.75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41516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9208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ht="10.15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ht="10.15" x14ac:dyDescent="0.2">
      <c r="A37" s="98" t="s">
        <v>568</v>
      </c>
      <c r="B37" s="90" t="s">
        <v>569</v>
      </c>
      <c r="C37" s="97">
        <v>0</v>
      </c>
    </row>
    <row r="38" spans="1:3" ht="10.15" x14ac:dyDescent="0.2">
      <c r="A38" s="83"/>
      <c r="B38" s="86"/>
      <c r="C38" s="87"/>
    </row>
    <row r="39" spans="1:3" ht="10.15" x14ac:dyDescent="0.2">
      <c r="A39" s="88" t="s">
        <v>84</v>
      </c>
      <c r="B39" s="58"/>
      <c r="C39" s="59">
        <f>C5-C7+C30</f>
        <v>13097201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7" customFormat="1" ht="10.15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ht="10.15" x14ac:dyDescent="0.2">
      <c r="A6" s="129"/>
      <c r="B6" s="129"/>
      <c r="C6" s="129"/>
      <c r="D6" s="129"/>
      <c r="H6" s="128"/>
    </row>
    <row r="7" spans="1:8" s="127" customFormat="1" ht="13.15" x14ac:dyDescent="0.25">
      <c r="A7" s="128" t="s">
        <v>35</v>
      </c>
      <c r="B7" s="128"/>
      <c r="C7" s="128"/>
      <c r="D7" s="128"/>
    </row>
    <row r="8" spans="1:8" s="127" customFormat="1" ht="10.15" x14ac:dyDescent="0.2">
      <c r="A8" s="128"/>
      <c r="B8" s="128"/>
      <c r="C8" s="128"/>
      <c r="D8" s="128"/>
    </row>
    <row r="9" spans="1:8" s="127" customFormat="1" ht="10.15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ht="10.15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ht="10.15" x14ac:dyDescent="0.2">
      <c r="A25" s="128" t="s">
        <v>523</v>
      </c>
      <c r="B25" s="128"/>
      <c r="C25" s="128"/>
      <c r="D25" s="128"/>
    </row>
    <row r="26" spans="1:4" s="127" customFormat="1" ht="10.15" x14ac:dyDescent="0.2">
      <c r="A26" s="128" t="s">
        <v>524</v>
      </c>
      <c r="B26" s="128"/>
      <c r="C26" s="128"/>
      <c r="D26" s="128"/>
    </row>
    <row r="27" spans="1:4" s="127" customFormat="1" ht="10.15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3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3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6151821.9699999997</v>
      </c>
    </row>
    <row r="9" spans="1:8" x14ac:dyDescent="0.2">
      <c r="A9" s="22">
        <v>1115</v>
      </c>
      <c r="B9" s="20" t="s">
        <v>198</v>
      </c>
      <c r="C9" s="24">
        <v>1495929.2</v>
      </c>
    </row>
    <row r="10" spans="1:8" ht="10.15" x14ac:dyDescent="0.2">
      <c r="A10" s="22">
        <v>1121</v>
      </c>
      <c r="B10" s="20" t="s">
        <v>199</v>
      </c>
      <c r="C10" s="24">
        <v>0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2599093.5499999998</v>
      </c>
      <c r="D15" s="24">
        <v>2545324.33</v>
      </c>
      <c r="E15" s="24">
        <v>2419588.6800000002</v>
      </c>
      <c r="F15" s="24">
        <v>4849885.95</v>
      </c>
      <c r="G15" s="24">
        <v>4516318.8499999996</v>
      </c>
    </row>
    <row r="16" spans="1:8" ht="10.15" x14ac:dyDescent="0.2">
      <c r="A16" s="22">
        <v>1124</v>
      </c>
      <c r="B16" s="20" t="s">
        <v>202</v>
      </c>
      <c r="C16" s="24">
        <v>-0.68</v>
      </c>
      <c r="D16" s="24">
        <v>-0.68</v>
      </c>
      <c r="E16" s="24">
        <v>-0.68</v>
      </c>
      <c r="F16" s="24">
        <v>-0.68</v>
      </c>
      <c r="G16" s="24">
        <v>-0.68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17000</v>
      </c>
      <c r="D21" s="24">
        <v>17000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553663.77</v>
      </c>
      <c r="D23" s="24">
        <v>553663.77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0.18</v>
      </c>
      <c r="D24" s="24">
        <v>0.18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565</v>
      </c>
      <c r="D26" s="24">
        <v>565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1145293.31</v>
      </c>
    </row>
    <row r="42" spans="1:8" x14ac:dyDescent="0.2">
      <c r="A42" s="22">
        <v>1151</v>
      </c>
      <c r="B42" s="20" t="s">
        <v>225</v>
      </c>
      <c r="C42" s="24">
        <v>1145293.31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152159193.66000003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2518030.17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3342729.2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114821725.01000001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31476709.280000001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16582743.329999998</v>
      </c>
      <c r="D62" s="24">
        <f t="shared" ref="D62:E62" si="0">SUM(D63:D70)</f>
        <v>0</v>
      </c>
      <c r="E62" s="24">
        <f t="shared" si="0"/>
        <v>-7807958.6400000006</v>
      </c>
    </row>
    <row r="63" spans="1:9" x14ac:dyDescent="0.2">
      <c r="A63" s="22">
        <v>1241</v>
      </c>
      <c r="B63" s="20" t="s">
        <v>239</v>
      </c>
      <c r="C63" s="24">
        <v>2008614.84</v>
      </c>
      <c r="D63" s="24">
        <v>0</v>
      </c>
      <c r="E63" s="24">
        <v>-590862.9</v>
      </c>
    </row>
    <row r="64" spans="1:9" x14ac:dyDescent="0.2">
      <c r="A64" s="22">
        <v>1242</v>
      </c>
      <c r="B64" s="20" t="s">
        <v>240</v>
      </c>
      <c r="C64" s="24">
        <v>252448.04</v>
      </c>
      <c r="D64" s="24">
        <v>0</v>
      </c>
      <c r="E64" s="24">
        <v>-76803.72</v>
      </c>
    </row>
    <row r="65" spans="1:9" x14ac:dyDescent="0.2">
      <c r="A65" s="22">
        <v>1243</v>
      </c>
      <c r="B65" s="20" t="s">
        <v>241</v>
      </c>
      <c r="C65" s="24">
        <v>302422.59000000003</v>
      </c>
      <c r="D65" s="24">
        <v>0</v>
      </c>
      <c r="E65" s="24">
        <v>-94983.54</v>
      </c>
    </row>
    <row r="66" spans="1:9" x14ac:dyDescent="0.2">
      <c r="A66" s="22">
        <v>1244</v>
      </c>
      <c r="B66" s="20" t="s">
        <v>242</v>
      </c>
      <c r="C66" s="24">
        <v>9914650.3399999999</v>
      </c>
      <c r="D66" s="24">
        <v>0</v>
      </c>
      <c r="E66" s="24">
        <v>-6539617.4800000004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4095821.82</v>
      </c>
      <c r="D68" s="24">
        <v>0</v>
      </c>
      <c r="E68" s="24">
        <v>-505691</v>
      </c>
    </row>
    <row r="69" spans="1:9" x14ac:dyDescent="0.2">
      <c r="A69" s="22">
        <v>1247</v>
      </c>
      <c r="B69" s="20" t="s">
        <v>245</v>
      </c>
      <c r="C69" s="24">
        <v>8785.7000000000007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8202907.3399999999</v>
      </c>
      <c r="D74" s="24">
        <f>SUM(D75:D79)</f>
        <v>0</v>
      </c>
      <c r="E74" s="24">
        <f>SUM(E75:E79)</f>
        <v>17472.68</v>
      </c>
    </row>
    <row r="75" spans="1:9" x14ac:dyDescent="0.2">
      <c r="A75" s="22">
        <v>1251</v>
      </c>
      <c r="B75" s="20" t="s">
        <v>249</v>
      </c>
      <c r="C75" s="24">
        <v>88940.74</v>
      </c>
      <c r="D75" s="24">
        <v>0</v>
      </c>
      <c r="E75" s="24">
        <v>17472.68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8037688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76278.600000000006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442274.27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160000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282274.27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1603623.99</v>
      </c>
      <c r="D110" s="24">
        <f>SUM(D111:D119)</f>
        <v>1603623.99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892.65</v>
      </c>
      <c r="D111" s="24">
        <f>C111</f>
        <v>892.65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451246.04</v>
      </c>
      <c r="D112" s="24">
        <f t="shared" ref="D112:D119" si="1">C112</f>
        <v>451246.04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344640.28</v>
      </c>
      <c r="D113" s="24">
        <f t="shared" si="1"/>
        <v>344640.28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446786.49</v>
      </c>
      <c r="D117" s="24">
        <f t="shared" si="1"/>
        <v>446786.49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360058.53</v>
      </c>
      <c r="D119" s="24">
        <f t="shared" si="1"/>
        <v>360058.53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106387.78</v>
      </c>
    </row>
    <row r="128" spans="1:8" x14ac:dyDescent="0.2">
      <c r="A128" s="22">
        <v>2161</v>
      </c>
      <c r="B128" s="20" t="s">
        <v>286</v>
      </c>
      <c r="C128" s="24">
        <v>106387.78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ht="10.15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ht="10.15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ht="10.15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ht="10.15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ht="10.15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ht="10.15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3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3">
      <c r="A3" s="154" t="s">
        <v>663</v>
      </c>
      <c r="B3" s="154"/>
      <c r="C3" s="154"/>
      <c r="D3" s="14" t="s">
        <v>619</v>
      </c>
      <c r="E3" s="25">
        <v>1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21186539.210000001</v>
      </c>
      <c r="D8" s="100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71805.36</v>
      </c>
      <c r="D34" s="100"/>
      <c r="E34" s="49"/>
    </row>
    <row r="35" spans="1:5" ht="10.15" x14ac:dyDescent="0.2">
      <c r="A35" s="50">
        <v>4151</v>
      </c>
      <c r="B35" s="51" t="s">
        <v>498</v>
      </c>
      <c r="C35" s="55">
        <v>71805.36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21114733.850000001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21114733.850000001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13097201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13092221.68</v>
      </c>
      <c r="D99" s="57">
        <f>C99/$C$98</f>
        <v>0.99961981800538902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5786487.7999999998</v>
      </c>
      <c r="D100" s="57">
        <f t="shared" ref="D100:D163" si="0">C100/$C$98</f>
        <v>0.44181102511903114</v>
      </c>
      <c r="E100" s="56"/>
    </row>
    <row r="101" spans="1:5" x14ac:dyDescent="0.2">
      <c r="A101" s="54">
        <v>5111</v>
      </c>
      <c r="B101" s="51" t="s">
        <v>363</v>
      </c>
      <c r="C101" s="55">
        <v>3547864.23</v>
      </c>
      <c r="D101" s="57">
        <f t="shared" si="0"/>
        <v>0.27088720941214844</v>
      </c>
      <c r="E101" s="56"/>
    </row>
    <row r="102" spans="1:5" x14ac:dyDescent="0.2">
      <c r="A102" s="54">
        <v>5112</v>
      </c>
      <c r="B102" s="51" t="s">
        <v>364</v>
      </c>
      <c r="C102" s="55">
        <v>109990.27</v>
      </c>
      <c r="D102" s="57">
        <f t="shared" si="0"/>
        <v>8.3979981677001058E-3</v>
      </c>
      <c r="E102" s="56"/>
    </row>
    <row r="103" spans="1:5" x14ac:dyDescent="0.2">
      <c r="A103" s="54">
        <v>5113</v>
      </c>
      <c r="B103" s="51" t="s">
        <v>365</v>
      </c>
      <c r="C103" s="55">
        <v>277696.39</v>
      </c>
      <c r="D103" s="57">
        <f t="shared" si="0"/>
        <v>2.1202727972182759E-2</v>
      </c>
      <c r="E103" s="56"/>
    </row>
    <row r="104" spans="1:5" x14ac:dyDescent="0.2">
      <c r="A104" s="54">
        <v>5114</v>
      </c>
      <c r="B104" s="51" t="s">
        <v>366</v>
      </c>
      <c r="C104" s="55">
        <v>804047.23</v>
      </c>
      <c r="D104" s="57">
        <f t="shared" si="0"/>
        <v>6.1390768149622195E-2</v>
      </c>
      <c r="E104" s="56"/>
    </row>
    <row r="105" spans="1:5" x14ac:dyDescent="0.2">
      <c r="A105" s="54">
        <v>5115</v>
      </c>
      <c r="B105" s="51" t="s">
        <v>367</v>
      </c>
      <c r="C105" s="55">
        <v>1046889.68</v>
      </c>
      <c r="D105" s="57">
        <f t="shared" si="0"/>
        <v>7.9932321417377661E-2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2292147.2399999998</v>
      </c>
      <c r="D107" s="57">
        <f t="shared" si="0"/>
        <v>0.17501046521313979</v>
      </c>
      <c r="E107" s="56"/>
    </row>
    <row r="108" spans="1:5" x14ac:dyDescent="0.2">
      <c r="A108" s="54">
        <v>5121</v>
      </c>
      <c r="B108" s="51" t="s">
        <v>370</v>
      </c>
      <c r="C108" s="55">
        <v>117743.77</v>
      </c>
      <c r="D108" s="57">
        <f t="shared" si="0"/>
        <v>8.9899948851666859E-3</v>
      </c>
      <c r="E108" s="56"/>
    </row>
    <row r="109" spans="1:5" x14ac:dyDescent="0.2">
      <c r="A109" s="54">
        <v>5122</v>
      </c>
      <c r="B109" s="51" t="s">
        <v>371</v>
      </c>
      <c r="C109" s="55">
        <v>42180.43</v>
      </c>
      <c r="D109" s="57">
        <f t="shared" si="0"/>
        <v>3.2205682725644966E-3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1082688.53</v>
      </c>
      <c r="D111" s="57">
        <f t="shared" si="0"/>
        <v>8.2665642071157036E-2</v>
      </c>
      <c r="E111" s="56"/>
    </row>
    <row r="112" spans="1:5" x14ac:dyDescent="0.2">
      <c r="A112" s="54">
        <v>5125</v>
      </c>
      <c r="B112" s="51" t="s">
        <v>374</v>
      </c>
      <c r="C112" s="55">
        <v>495367.8</v>
      </c>
      <c r="D112" s="57">
        <f t="shared" si="0"/>
        <v>3.7822417171424642E-2</v>
      </c>
      <c r="E112" s="56"/>
    </row>
    <row r="113" spans="1:5" x14ac:dyDescent="0.2">
      <c r="A113" s="54">
        <v>5126</v>
      </c>
      <c r="B113" s="51" t="s">
        <v>375</v>
      </c>
      <c r="C113" s="55">
        <v>242455.73</v>
      </c>
      <c r="D113" s="57">
        <f t="shared" si="0"/>
        <v>1.8512026348225092E-2</v>
      </c>
      <c r="E113" s="56"/>
    </row>
    <row r="114" spans="1:5" x14ac:dyDescent="0.2">
      <c r="A114" s="54">
        <v>5127</v>
      </c>
      <c r="B114" s="51" t="s">
        <v>376</v>
      </c>
      <c r="C114" s="55">
        <v>273861.15999999997</v>
      </c>
      <c r="D114" s="57">
        <f t="shared" si="0"/>
        <v>2.0909899756444143E-2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37849.82</v>
      </c>
      <c r="D116" s="57">
        <f t="shared" si="0"/>
        <v>2.8899167081577202E-3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5013586.6399999997</v>
      </c>
      <c r="D117" s="57">
        <f t="shared" si="0"/>
        <v>0.38279832767321809</v>
      </c>
      <c r="E117" s="56"/>
    </row>
    <row r="118" spans="1:5" x14ac:dyDescent="0.2">
      <c r="A118" s="54">
        <v>5131</v>
      </c>
      <c r="B118" s="51" t="s">
        <v>380</v>
      </c>
      <c r="C118" s="55">
        <v>2640250.67</v>
      </c>
      <c r="D118" s="57">
        <f t="shared" si="0"/>
        <v>0.20158892499244685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673932.39</v>
      </c>
      <c r="D120" s="57">
        <f t="shared" si="0"/>
        <v>5.1456214957684474E-2</v>
      </c>
      <c r="E120" s="56"/>
    </row>
    <row r="121" spans="1:5" x14ac:dyDescent="0.2">
      <c r="A121" s="54">
        <v>5134</v>
      </c>
      <c r="B121" s="51" t="s">
        <v>383</v>
      </c>
      <c r="C121" s="55">
        <v>211953.97</v>
      </c>
      <c r="D121" s="57">
        <f t="shared" si="0"/>
        <v>1.6183150124977085E-2</v>
      </c>
      <c r="E121" s="56"/>
    </row>
    <row r="122" spans="1:5" x14ac:dyDescent="0.2">
      <c r="A122" s="54">
        <v>5135</v>
      </c>
      <c r="B122" s="51" t="s">
        <v>384</v>
      </c>
      <c r="C122" s="55">
        <v>683161.72</v>
      </c>
      <c r="D122" s="57">
        <f t="shared" si="0"/>
        <v>5.2160894530060273E-2</v>
      </c>
      <c r="E122" s="56"/>
    </row>
    <row r="123" spans="1:5" x14ac:dyDescent="0.2">
      <c r="A123" s="54">
        <v>5136</v>
      </c>
      <c r="B123" s="51" t="s">
        <v>385</v>
      </c>
      <c r="C123" s="55">
        <v>34393.839999999997</v>
      </c>
      <c r="D123" s="57">
        <f t="shared" si="0"/>
        <v>2.6260450610783173E-3</v>
      </c>
      <c r="E123" s="56"/>
    </row>
    <row r="124" spans="1:5" x14ac:dyDescent="0.2">
      <c r="A124" s="54">
        <v>5137</v>
      </c>
      <c r="B124" s="51" t="s">
        <v>386</v>
      </c>
      <c r="C124" s="55">
        <v>34</v>
      </c>
      <c r="D124" s="57">
        <f t="shared" si="0"/>
        <v>2.5959745139438573E-6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769860.05</v>
      </c>
      <c r="D126" s="57">
        <f t="shared" si="0"/>
        <v>5.8780502032457167E-2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4979.32</v>
      </c>
      <c r="D127" s="57">
        <f t="shared" si="0"/>
        <v>3.8018199461090958E-4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4979.32</v>
      </c>
      <c r="D137" s="57">
        <f t="shared" si="0"/>
        <v>3.8018199461090958E-4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4979.32</v>
      </c>
      <c r="D140" s="57">
        <f t="shared" si="0"/>
        <v>3.8018199461090958E-4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ht="10.15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ht="10.15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0.4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ht="10.15" x14ac:dyDescent="0.2">
      <c r="A15" s="111"/>
    </row>
    <row r="16" spans="1:2" ht="10.15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99848326.019999996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8089338.21</v>
      </c>
    </row>
    <row r="15" spans="1:5" ht="10.15" x14ac:dyDescent="0.2">
      <c r="A15" s="33">
        <v>3220</v>
      </c>
      <c r="B15" s="29" t="s">
        <v>473</v>
      </c>
      <c r="C15" s="34">
        <v>91653744.129999995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3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3">
      <c r="A3" s="158" t="s">
        <v>663</v>
      </c>
      <c r="B3" s="158"/>
      <c r="C3" s="158"/>
      <c r="D3" s="27" t="s">
        <v>619</v>
      </c>
      <c r="E3" s="28">
        <v>1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23000</v>
      </c>
      <c r="D8" s="34">
        <v>23000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47930026.090000004</v>
      </c>
      <c r="D10" s="34">
        <v>40077637.5</v>
      </c>
    </row>
    <row r="11" spans="1:5" ht="10.15" x14ac:dyDescent="0.2">
      <c r="A11" s="33">
        <v>1114</v>
      </c>
      <c r="B11" s="29" t="s">
        <v>197</v>
      </c>
      <c r="C11" s="34">
        <v>6151821.9699999997</v>
      </c>
      <c r="D11" s="34">
        <v>5897152.2199999997</v>
      </c>
    </row>
    <row r="12" spans="1:5" x14ac:dyDescent="0.2">
      <c r="A12" s="33">
        <v>1115</v>
      </c>
      <c r="B12" s="29" t="s">
        <v>198</v>
      </c>
      <c r="C12" s="34">
        <v>1495929.2</v>
      </c>
      <c r="D12" s="34">
        <v>1478434.42</v>
      </c>
    </row>
    <row r="13" spans="1:5" x14ac:dyDescent="0.2">
      <c r="A13" s="33">
        <v>1116</v>
      </c>
      <c r="B13" s="29" t="s">
        <v>489</v>
      </c>
      <c r="C13" s="34">
        <v>106387.78</v>
      </c>
      <c r="D13" s="34">
        <v>106387.78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41">
        <v>1110</v>
      </c>
      <c r="B15" s="142" t="s">
        <v>639</v>
      </c>
      <c r="C15" s="143">
        <f>SUM(C8:C14)</f>
        <v>55707165.040000007</v>
      </c>
      <c r="D15" s="143">
        <f>SUM(D8:D14)</f>
        <v>47582611.920000002</v>
      </c>
    </row>
    <row r="18" spans="1:5" ht="10.1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ht="10.1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ht="10.1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ht="10.1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ht="10.1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ht="10.1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ht="10.1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ht="10.1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ht="10.15" x14ac:dyDescent="0.2">
      <c r="A28" s="141">
        <v>1240</v>
      </c>
      <c r="B28" s="142" t="s">
        <v>238</v>
      </c>
      <c r="C28" s="143">
        <f>SUM(C29:C36)</f>
        <v>86102.75</v>
      </c>
      <c r="D28" s="143">
        <f>SUM(D29:D36)</f>
        <v>86102.75</v>
      </c>
      <c r="E28" s="138"/>
    </row>
    <row r="29" spans="1:5" x14ac:dyDescent="0.2">
      <c r="A29" s="33">
        <v>1241</v>
      </c>
      <c r="B29" s="29" t="s">
        <v>239</v>
      </c>
      <c r="C29" s="34">
        <v>44586.75</v>
      </c>
      <c r="D29" s="140">
        <v>44586.75</v>
      </c>
      <c r="E29" s="138"/>
    </row>
    <row r="30" spans="1:5" ht="10.1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ht="10.1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ht="10.15" x14ac:dyDescent="0.2">
      <c r="A34" s="33">
        <v>1246</v>
      </c>
      <c r="B34" s="29" t="s">
        <v>244</v>
      </c>
      <c r="C34" s="34">
        <v>41516</v>
      </c>
      <c r="D34" s="140">
        <v>41516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ht="10.15" x14ac:dyDescent="0.2">
      <c r="A37" s="141">
        <v>1250</v>
      </c>
      <c r="B37" s="142" t="s">
        <v>248</v>
      </c>
      <c r="C37" s="143">
        <f>SUM(C38:C42)</f>
        <v>9208</v>
      </c>
      <c r="D37" s="143">
        <f>SUM(D38:D42)</f>
        <v>9208</v>
      </c>
      <c r="E37" s="142"/>
    </row>
    <row r="38" spans="1:5" ht="10.1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ht="10.15" x14ac:dyDescent="0.2">
      <c r="A41" s="33">
        <v>1254</v>
      </c>
      <c r="B41" s="29" t="s">
        <v>252</v>
      </c>
      <c r="C41" s="34">
        <v>9208</v>
      </c>
      <c r="D41" s="140">
        <v>9208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95310.75</v>
      </c>
      <c r="D43" s="143">
        <f>D20+D28+D37</f>
        <v>95310.75</v>
      </c>
    </row>
    <row r="44" spans="1:5" s="138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ht="10.15" x14ac:dyDescent="0.2">
      <c r="A47" s="141">
        <v>3210</v>
      </c>
      <c r="B47" s="142" t="s">
        <v>641</v>
      </c>
      <c r="C47" s="143">
        <v>8089338.21</v>
      </c>
      <c r="D47" s="143">
        <v>12898405.380000001</v>
      </c>
    </row>
    <row r="48" spans="1:5" ht="10.15" x14ac:dyDescent="0.2">
      <c r="A48" s="139"/>
      <c r="B48" s="144" t="s">
        <v>629</v>
      </c>
      <c r="C48" s="143">
        <f>C49+C61+C93+C96</f>
        <v>0</v>
      </c>
      <c r="D48" s="143">
        <f>D49+D61+D93+D96</f>
        <v>910799.37000000011</v>
      </c>
    </row>
    <row r="49" spans="1:4" ht="10.15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ht="10.15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ht="10.15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ht="10.15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ht="10.15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ht="10.15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ht="10.15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1419087.9200000002</v>
      </c>
    </row>
    <row r="62" spans="1:4" ht="10.15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1419087.9200000002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1385207.56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4801.84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29078.52</v>
      </c>
    </row>
    <row r="71" spans="1:4" ht="10.15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ht="10.15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ht="10.15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-508288.55000000005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-437415.2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-70873.350000000006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8089338.21</v>
      </c>
      <c r="D113" s="143">
        <f>D47+D48-D102</f>
        <v>13809204.75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15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ht="10.15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2022-04-20T21:33:09Z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